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nplaboratory/Desktop/UNDP Temp/TP Lab/"/>
    </mc:Choice>
  </mc:AlternateContent>
  <xr:revisionPtr revIDLastSave="0" documentId="13_ncr:1_{5D1AD004-39AA-B441-B3BB-5165A4C5AB6A}" xr6:coauthVersionLast="46" xr6:coauthVersionMax="46" xr10:uidLastSave="{00000000-0000-0000-0000-000000000000}"/>
  <workbookProtection lockStructure="1"/>
  <bookViews>
    <workbookView xWindow="0" yWindow="520" windowWidth="25680" windowHeight="27300" xr2:uid="{00000000-000D-0000-FFFF-FFFF00000000}"/>
  </bookViews>
  <sheets>
    <sheet name="Total" sheetId="14" r:id="rId1"/>
  </sheets>
  <definedNames>
    <definedName name="_xlnm._FilterDatabase" localSheetId="0" hidden="1">Total!$A$46:$O$46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4" l="1"/>
  <c r="M17" i="14"/>
  <c r="L17" i="14"/>
  <c r="K17" i="14"/>
  <c r="M38" i="14"/>
  <c r="L42" i="14"/>
  <c r="L35" i="14" l="1"/>
  <c r="N37" i="14" l="1"/>
  <c r="N38" i="14"/>
  <c r="N36" i="14"/>
  <c r="N40" i="14" s="1"/>
  <c r="N41" i="14" s="1"/>
  <c r="N26" i="14"/>
  <c r="N27" i="14"/>
  <c r="N28" i="14"/>
  <c r="N29" i="14"/>
  <c r="N30" i="14"/>
  <c r="N31" i="14"/>
  <c r="N32" i="14"/>
  <c r="N33" i="14"/>
  <c r="N34" i="14"/>
  <c r="N25" i="14"/>
  <c r="N19" i="14"/>
  <c r="N20" i="14"/>
  <c r="N21" i="14"/>
  <c r="N22" i="14"/>
  <c r="N23" i="14"/>
  <c r="N18" i="14"/>
  <c r="N11" i="14"/>
  <c r="N12" i="14"/>
  <c r="N13" i="14"/>
  <c r="N14" i="14"/>
  <c r="N15" i="14"/>
  <c r="N16" i="14"/>
  <c r="N10" i="14"/>
  <c r="M40" i="14"/>
  <c r="K40" i="14"/>
  <c r="M35" i="14"/>
  <c r="K35" i="14"/>
  <c r="L24" i="14"/>
  <c r="M24" i="14"/>
  <c r="K24" i="14"/>
  <c r="M42" i="14"/>
  <c r="M43" i="14" s="1"/>
  <c r="N24" i="14" l="1"/>
  <c r="N17" i="14"/>
  <c r="N35" i="14"/>
  <c r="K41" i="14"/>
  <c r="M41" i="14"/>
  <c r="M44" i="14" s="1"/>
  <c r="L40" i="14"/>
  <c r="L41" i="14" s="1"/>
  <c r="L44" i="14" s="1"/>
  <c r="L43" i="14"/>
</calcChain>
</file>

<file path=xl/sharedStrings.xml><?xml version="1.0" encoding="utf-8"?>
<sst xmlns="http://schemas.openxmlformats.org/spreadsheetml/2006/main" count="166" uniqueCount="70">
  <si>
    <t>Key Activities</t>
  </si>
  <si>
    <t xml:space="preserve">     Timeframe</t>
  </si>
  <si>
    <t>Planned Budget</t>
  </si>
  <si>
    <t>Start</t>
  </si>
  <si>
    <t>End</t>
  </si>
  <si>
    <t>Fund</t>
  </si>
  <si>
    <t>Contractual Services - Individ</t>
  </si>
  <si>
    <t>Travel</t>
  </si>
  <si>
    <t>GRAND TOTAL</t>
  </si>
  <si>
    <t>Expected Outputs</t>
  </si>
  <si>
    <t>Project ID:</t>
  </si>
  <si>
    <t>Output ID:</t>
  </si>
  <si>
    <t>UNITED NATIONS DEVELOPMENT PROGRAMME</t>
  </si>
  <si>
    <t>Grants</t>
  </si>
  <si>
    <t>Output Title:</t>
  </si>
  <si>
    <t>Learning expenses</t>
  </si>
  <si>
    <t>Donor Name</t>
  </si>
  <si>
    <t>Atlas Budgetary Account Code</t>
  </si>
  <si>
    <t>001981</t>
  </si>
  <si>
    <t>ATLAS Budget Account Description</t>
  </si>
  <si>
    <t>TOTAL</t>
  </si>
  <si>
    <t>Donor ID</t>
  </si>
  <si>
    <t>Impl. Agent</t>
  </si>
  <si>
    <t>61000</t>
  </si>
  <si>
    <t>Salary Costs - Regular Staff</t>
  </si>
  <si>
    <t>Thailand Policy Lab - Thailand</t>
  </si>
  <si>
    <t>Output 1 – Innovative policy at regional and national level ideated and prototyped
[GEN2]</t>
  </si>
  <si>
    <t>Output 2 – National capacities for policy innovation in Thailand accelerated
[GEN2]</t>
  </si>
  <si>
    <t>Output 3 – Community of policy innovator in Thailand established
[GEN2]</t>
  </si>
  <si>
    <t xml:space="preserve">ACTIVITY 1.1 NextGenGov </t>
  </si>
  <si>
    <t>ACTIVITY 1.2 Thailand Policy Innovation Lab</t>
  </si>
  <si>
    <t xml:space="preserve">ACTIVITY 1.3 Regional Policy Innovation Lab
</t>
  </si>
  <si>
    <t xml:space="preserve">Output 4 – Project management </t>
  </si>
  <si>
    <t>ACTIVITY 4.1
Project Management</t>
  </si>
  <si>
    <t>Activity 3.1
Virtual platform for policy innovation</t>
  </si>
  <si>
    <t xml:space="preserve">Activity 3.2
Knowledge products for policy innovation </t>
  </si>
  <si>
    <t>Activity 3.3. Comic and manual for policy innovation</t>
  </si>
  <si>
    <t>Activity 3.4 Regional/National policy innovation dialogue</t>
  </si>
  <si>
    <t>Activity 3.5 Capacity enhancement for private sector to implement SDGs</t>
  </si>
  <si>
    <t>Total Activity 1</t>
  </si>
  <si>
    <t>Activity 2.2 Policy Innovation Workshop (Training of Trainers)</t>
  </si>
  <si>
    <t xml:space="preserve">Activity 2.1 Policy sense-making </t>
  </si>
  <si>
    <t>Total Activity 2</t>
  </si>
  <si>
    <t>Total Activity 3</t>
  </si>
  <si>
    <t>Total Activity4</t>
  </si>
  <si>
    <t>GMS 8%</t>
  </si>
  <si>
    <t>THA-NESDC</t>
  </si>
  <si>
    <t>13695</t>
  </si>
  <si>
    <t xml:space="preserve">Annual / Multi-Year Work Plan </t>
  </si>
  <si>
    <t>Local Consultants</t>
  </si>
  <si>
    <t>Information technology equipment</t>
  </si>
  <si>
    <t>Audio Visual&amp;Print Prod Costs</t>
  </si>
  <si>
    <t>Miscellaneous Expenses</t>
  </si>
  <si>
    <t>Equipment &amp;furniture</t>
  </si>
  <si>
    <t>Communic &amp; Audio Visual Equip</t>
  </si>
  <si>
    <t>Rental &amp; Maint of Info Tech Equip</t>
  </si>
  <si>
    <t>Materials and goods</t>
  </si>
  <si>
    <t>Supply</t>
  </si>
  <si>
    <t>Rental &amp; Maintenance-Premises</t>
  </si>
  <si>
    <t>Rental &amp; Maint of Other Equip</t>
  </si>
  <si>
    <t>Professional services</t>
  </si>
  <si>
    <t>*** Remarks</t>
  </si>
  <si>
    <t>Account Code</t>
  </si>
  <si>
    <t>Item Description</t>
  </si>
  <si>
    <t>Programme budget plan</t>
  </si>
  <si>
    <t>Remaining balance for Programme budget plan</t>
  </si>
  <si>
    <t>contractual Services - Instituion</t>
  </si>
  <si>
    <t>Consultations</t>
  </si>
  <si>
    <t>F&amp;A (GMS)</t>
  </si>
  <si>
    <t>72100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</si>
</sst>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\/m\/yy"/>
    <numFmt numFmtId="165" formatCode="[$-409]d\-mmm\-yy;@"/>
  </numFmts>
  <fonts count="28">
    <font>
      <sz val="10"/>
      <name val="Arial Cyr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 Cyr"/>
      <charset val="1"/>
    </font>
    <font>
      <sz val="11"/>
      <name val="Calibri"/>
      <family val="2"/>
    </font>
    <font>
      <sz val="10"/>
      <name val="Arial Cyr"/>
      <charset val="1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20" fillId="0" borderId="0">
      <alignment vertical="top"/>
    </xf>
    <xf numFmtId="0" fontId="14" fillId="4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top"/>
    </xf>
    <xf numFmtId="43" fontId="26" fillId="0" borderId="0" applyFont="0" applyFill="0" applyBorder="0" applyAlignment="0" applyProtection="0"/>
  </cellStyleXfs>
  <cellXfs count="91">
    <xf numFmtId="0" fontId="0" fillId="0" borderId="0" xfId="0"/>
    <xf numFmtId="0" fontId="22" fillId="0" borderId="0" xfId="0" applyFont="1"/>
    <xf numFmtId="4" fontId="22" fillId="0" borderId="0" xfId="0" applyNumberFormat="1" applyFont="1"/>
    <xf numFmtId="2" fontId="23" fillId="0" borderId="0" xfId="0" applyNumberFormat="1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Fill="1" applyAlignment="1">
      <alignment vertical="top" wrapText="1" readingOrder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 wrapText="1" readingOrder="1"/>
    </xf>
    <xf numFmtId="0" fontId="22" fillId="0" borderId="0" xfId="0" applyFont="1" applyAlignment="1"/>
    <xf numFmtId="0" fontId="22" fillId="0" borderId="0" xfId="0" applyFont="1" applyFill="1" applyAlignment="1">
      <alignment horizontal="left"/>
    </xf>
    <xf numFmtId="0" fontId="22" fillId="0" borderId="0" xfId="0" applyFont="1" applyFill="1" applyBorder="1"/>
    <xf numFmtId="0" fontId="22" fillId="0" borderId="0" xfId="0" applyFont="1" applyBorder="1"/>
    <xf numFmtId="164" fontId="20" fillId="0" borderId="12" xfId="43" applyNumberFormat="1" applyFont="1" applyBorder="1" applyAlignment="1">
      <alignment horizontal="center" vertical="top"/>
    </xf>
    <xf numFmtId="164" fontId="20" fillId="0" borderId="12" xfId="43" applyNumberFormat="1" applyFont="1" applyFill="1" applyBorder="1" applyAlignment="1">
      <alignment horizontal="center" vertical="top"/>
    </xf>
    <xf numFmtId="0" fontId="25" fillId="0" borderId="0" xfId="0" quotePrefix="1" applyFont="1"/>
    <xf numFmtId="0" fontId="21" fillId="20" borderId="10" xfId="43" applyFont="1" applyFill="1" applyBorder="1" applyAlignment="1">
      <alignment horizontal="center" vertical="top" wrapText="1"/>
    </xf>
    <xf numFmtId="164" fontId="20" fillId="0" borderId="18" xfId="43" applyNumberFormat="1" applyFont="1" applyFill="1" applyBorder="1" applyAlignment="1">
      <alignment horizontal="center" vertical="top"/>
    </xf>
    <xf numFmtId="164" fontId="20" fillId="0" borderId="13" xfId="43" applyNumberFormat="1" applyFont="1" applyFill="1" applyBorder="1" applyAlignment="1">
      <alignment horizontal="center" vertical="top"/>
    </xf>
    <xf numFmtId="165" fontId="20" fillId="0" borderId="17" xfId="43" applyNumberFormat="1" applyFont="1" applyFill="1" applyBorder="1" applyAlignment="1">
      <alignment horizontal="center" vertical="top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18" borderId="10" xfId="43" quotePrefix="1" applyFont="1" applyFill="1" applyBorder="1" applyAlignment="1">
      <alignment horizontal="center" vertical="center" wrapText="1"/>
    </xf>
    <xf numFmtId="0" fontId="20" fillId="18" borderId="10" xfId="43" applyFont="1" applyFill="1" applyBorder="1" applyAlignment="1">
      <alignment horizontal="center" vertical="center"/>
    </xf>
    <xf numFmtId="49" fontId="20" fillId="18" borderId="10" xfId="43" applyNumberFormat="1" applyFon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left" vertical="center"/>
    </xf>
    <xf numFmtId="49" fontId="20" fillId="18" borderId="10" xfId="43" applyNumberFormat="1" applyFont="1" applyFill="1" applyBorder="1" applyAlignment="1">
      <alignment horizontal="left" vertical="center"/>
    </xf>
    <xf numFmtId="0" fontId="20" fillId="0" borderId="16" xfId="43" quotePrefix="1" applyFont="1" applyFill="1" applyBorder="1" applyAlignment="1">
      <alignment horizontal="center" vertical="center" wrapText="1"/>
    </xf>
    <xf numFmtId="49" fontId="20" fillId="0" borderId="10" xfId="43" quotePrefix="1" applyNumberFormat="1" applyFont="1" applyFill="1" applyBorder="1" applyAlignment="1">
      <alignment horizontal="center" vertical="center"/>
    </xf>
    <xf numFmtId="49" fontId="20" fillId="0" borderId="10" xfId="43" applyNumberFormat="1" applyFont="1" applyFill="1" applyBorder="1" applyAlignment="1">
      <alignment horizontal="center" vertical="center"/>
    </xf>
    <xf numFmtId="0" fontId="20" fillId="18" borderId="16" xfId="43" quotePrefix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0" fillId="0" borderId="10" xfId="43" applyNumberFormat="1" applyFont="1" applyFill="1" applyBorder="1" applyAlignment="1">
      <alignment horizontal="left" vertical="center"/>
    </xf>
    <xf numFmtId="0" fontId="21" fillId="20" borderId="10" xfId="43" applyFont="1" applyFill="1" applyBorder="1" applyAlignment="1">
      <alignment horizontal="center" vertical="top" wrapText="1"/>
    </xf>
    <xf numFmtId="0" fontId="21" fillId="20" borderId="11" xfId="43" applyFont="1" applyFill="1" applyBorder="1" applyAlignment="1">
      <alignment horizontal="center" vertical="top"/>
    </xf>
    <xf numFmtId="0" fontId="21" fillId="20" borderId="17" xfId="43" applyFont="1" applyFill="1" applyBorder="1" applyAlignment="1">
      <alignment horizontal="center" vertical="top"/>
    </xf>
    <xf numFmtId="0" fontId="21" fillId="20" borderId="16" xfId="43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 wrapText="1"/>
    </xf>
    <xf numFmtId="43" fontId="22" fillId="0" borderId="0" xfId="44" applyFont="1" applyAlignment="1"/>
    <xf numFmtId="43" fontId="22" fillId="0" borderId="0" xfId="44" applyFont="1" applyAlignment="1">
      <alignment horizontal="center"/>
    </xf>
    <xf numFmtId="43" fontId="20" fillId="0" borderId="10" xfId="44" applyFont="1" applyFill="1" applyBorder="1" applyAlignment="1">
      <alignment horizontal="right" vertical="center"/>
    </xf>
    <xf numFmtId="43" fontId="21" fillId="19" borderId="10" xfId="44" applyFont="1" applyFill="1" applyBorder="1" applyAlignment="1">
      <alignment horizontal="right" vertical="center"/>
    </xf>
    <xf numFmtId="43" fontId="21" fillId="20" borderId="10" xfId="44" applyFont="1" applyFill="1" applyBorder="1" applyAlignment="1">
      <alignment horizontal="right" vertical="center"/>
    </xf>
    <xf numFmtId="43" fontId="22" fillId="0" borderId="0" xfId="44" applyFont="1"/>
    <xf numFmtId="43" fontId="22" fillId="0" borderId="0" xfId="0" applyNumberFormat="1" applyFont="1"/>
    <xf numFmtId="49" fontId="20" fillId="0" borderId="13" xfId="43" quotePrefix="1" applyNumberFormat="1" applyFont="1" applyFill="1" applyBorder="1" applyAlignment="1">
      <alignment horizontal="center" vertical="center" wrapText="1"/>
    </xf>
    <xf numFmtId="49" fontId="20" fillId="0" borderId="16" xfId="43" quotePrefix="1" applyNumberFormat="1" applyFont="1" applyFill="1" applyBorder="1" applyAlignment="1">
      <alignment horizontal="center" vertical="center" wrapText="1"/>
    </xf>
    <xf numFmtId="49" fontId="20" fillId="0" borderId="10" xfId="43" quotePrefix="1" applyNumberFormat="1" applyFont="1" applyFill="1" applyBorder="1" applyAlignment="1">
      <alignment horizontal="center" vertical="center" wrapText="1"/>
    </xf>
    <xf numFmtId="49" fontId="20" fillId="18" borderId="10" xfId="43" quotePrefix="1" applyNumberFormat="1" applyFont="1" applyFill="1" applyBorder="1" applyAlignment="1">
      <alignment horizontal="center" vertical="center" wrapText="1"/>
    </xf>
    <xf numFmtId="49" fontId="20" fillId="18" borderId="16" xfId="43" quotePrefix="1" applyNumberFormat="1" applyFont="1" applyFill="1" applyBorder="1" applyAlignment="1">
      <alignment horizontal="center" vertical="center" wrapText="1"/>
    </xf>
    <xf numFmtId="0" fontId="20" fillId="0" borderId="10" xfId="43" applyFont="1" applyBorder="1" applyAlignment="1">
      <alignment horizontal="center"/>
    </xf>
    <xf numFmtId="0" fontId="20" fillId="0" borderId="10" xfId="43" applyFont="1" applyBorder="1">
      <alignment vertical="top"/>
    </xf>
    <xf numFmtId="0" fontId="20" fillId="0" borderId="10" xfId="43" applyFont="1" applyBorder="1" applyAlignment="1">
      <alignment horizontal="left" vertical="top"/>
    </xf>
    <xf numFmtId="49" fontId="20" fillId="0" borderId="10" xfId="43" applyNumberFormat="1" applyFont="1" applyBorder="1" applyAlignment="1">
      <alignment horizontal="left" vertical="top"/>
    </xf>
    <xf numFmtId="49" fontId="20" fillId="0" borderId="10" xfId="43" applyNumberFormat="1" applyFont="1" applyBorder="1" applyAlignment="1">
      <alignment horizontal="center" vertical="top"/>
    </xf>
    <xf numFmtId="49" fontId="20" fillId="18" borderId="10" xfId="43" applyNumberFormat="1" applyFont="1" applyFill="1" applyBorder="1" applyAlignment="1">
      <alignment horizontal="left" vertical="top"/>
    </xf>
    <xf numFmtId="0" fontId="20" fillId="0" borderId="0" xfId="43" applyFont="1" applyBorder="1">
      <alignment vertical="top"/>
    </xf>
    <xf numFmtId="49" fontId="0" fillId="0" borderId="10" xfId="0" applyNumberForma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43" fontId="22" fillId="0" borderId="10" xfId="44" applyFont="1" applyFill="1" applyBorder="1" applyAlignment="1">
      <alignment horizontal="right" vertical="center"/>
    </xf>
    <xf numFmtId="0" fontId="20" fillId="0" borderId="10" xfId="43" applyFont="1" applyBorder="1" applyAlignment="1">
      <alignment horizontal="left" vertical="center"/>
    </xf>
    <xf numFmtId="0" fontId="21" fillId="20" borderId="14" xfId="43" applyFont="1" applyFill="1" applyBorder="1" applyAlignment="1">
      <alignment horizontal="center" vertical="center"/>
    </xf>
    <xf numFmtId="0" fontId="21" fillId="20" borderId="15" xfId="43" applyFont="1" applyFill="1" applyBorder="1" applyAlignment="1">
      <alignment horizontal="center" vertical="center"/>
    </xf>
    <xf numFmtId="0" fontId="21" fillId="20" borderId="16" xfId="43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1" fillId="0" borderId="11" xfId="43" applyFont="1" applyFill="1" applyBorder="1" applyAlignment="1">
      <alignment horizontal="center" vertical="top" wrapText="1"/>
    </xf>
    <xf numFmtId="0" fontId="21" fillId="0" borderId="12" xfId="43" applyFont="1" applyFill="1" applyBorder="1" applyAlignment="1">
      <alignment horizontal="center" vertical="top" wrapText="1"/>
    </xf>
    <xf numFmtId="0" fontId="21" fillId="20" borderId="10" xfId="43" applyFont="1" applyFill="1" applyBorder="1" applyAlignment="1">
      <alignment horizontal="center" vertical="top" wrapText="1"/>
    </xf>
    <xf numFmtId="0" fontId="21" fillId="20" borderId="10" xfId="43" applyFont="1" applyFill="1" applyBorder="1" applyAlignment="1">
      <alignment horizontal="center" vertical="top"/>
    </xf>
    <xf numFmtId="0" fontId="21" fillId="19" borderId="14" xfId="43" applyFont="1" applyFill="1" applyBorder="1" applyAlignment="1">
      <alignment horizontal="right" vertical="center" wrapText="1"/>
    </xf>
    <xf numFmtId="0" fontId="21" fillId="19" borderId="15" xfId="43" applyFont="1" applyFill="1" applyBorder="1" applyAlignment="1">
      <alignment horizontal="right" vertical="center" wrapText="1"/>
    </xf>
    <xf numFmtId="0" fontId="21" fillId="19" borderId="16" xfId="43" applyFont="1" applyFill="1" applyBorder="1" applyAlignment="1">
      <alignment horizontal="right" vertical="center" wrapText="1"/>
    </xf>
    <xf numFmtId="0" fontId="21" fillId="18" borderId="11" xfId="43" applyFont="1" applyFill="1" applyBorder="1" applyAlignment="1">
      <alignment horizontal="center" vertical="top" wrapText="1"/>
    </xf>
    <xf numFmtId="0" fontId="21" fillId="18" borderId="12" xfId="43" applyFont="1" applyFill="1" applyBorder="1" applyAlignment="1">
      <alignment horizontal="center" vertical="top" wrapText="1"/>
    </xf>
    <xf numFmtId="0" fontId="21" fillId="0" borderId="17" xfId="43" applyFont="1" applyFill="1" applyBorder="1" applyAlignment="1">
      <alignment horizontal="center" vertical="top" wrapText="1"/>
    </xf>
    <xf numFmtId="0" fontId="21" fillId="0" borderId="18" xfId="43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20" borderId="14" xfId="43" applyFont="1" applyFill="1" applyBorder="1" applyAlignment="1">
      <alignment horizontal="center" vertical="top"/>
    </xf>
    <xf numFmtId="0" fontId="21" fillId="20" borderId="16" xfId="43" applyFont="1" applyFill="1" applyBorder="1" applyAlignment="1">
      <alignment horizontal="center" vertical="top"/>
    </xf>
    <xf numFmtId="0" fontId="21" fillId="18" borderId="13" xfId="43" applyFont="1" applyFill="1" applyBorder="1" applyAlignment="1">
      <alignment horizontal="center" vertical="top" wrapText="1"/>
    </xf>
    <xf numFmtId="0" fontId="21" fillId="0" borderId="13" xfId="43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 xr:uid="{00000000-0005-0000-0000-000013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Обычный_Лист1" xfId="43" xr:uid="{00000000-0005-0000-0000-00001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0</xdr:row>
      <xdr:rowOff>19050</xdr:rowOff>
    </xdr:from>
    <xdr:to>
      <xdr:col>13</xdr:col>
      <xdr:colOff>695325</xdr:colOff>
      <xdr:row>4</xdr:row>
      <xdr:rowOff>88900</xdr:rowOff>
    </xdr:to>
    <xdr:pic>
      <xdr:nvPicPr>
        <xdr:cNvPr id="15375" name="Picture -767">
          <a:extLst>
            <a:ext uri="{FF2B5EF4-FFF2-40B4-BE49-F238E27FC236}">
              <a16:creationId xmlns:a16="http://schemas.microsoft.com/office/drawing/2014/main" id="{9718640F-5A0C-45DD-8E64-57F1487D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050"/>
          <a:ext cx="438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topLeftCell="A2" zoomScale="120" zoomScaleNormal="120" workbookViewId="0">
      <selection activeCell="J25" sqref="J25:J29"/>
    </sheetView>
  </sheetViews>
  <sheetFormatPr baseColWidth="10" defaultColWidth="9.1640625" defaultRowHeight="13"/>
  <cols>
    <col min="1" max="1" width="15.5" style="1" customWidth="1"/>
    <col min="2" max="2" width="20.5" style="1" customWidth="1"/>
    <col min="3" max="4" width="13.1640625" style="5" customWidth="1"/>
    <col min="5" max="5" width="11.83203125" style="1" customWidth="1"/>
    <col min="6" max="7" width="9.1640625" style="1"/>
    <col min="8" max="8" width="11.5" style="1" customWidth="1"/>
    <col min="9" max="9" width="13" style="1" customWidth="1"/>
    <col min="10" max="10" width="30.1640625" style="1" bestFit="1" customWidth="1"/>
    <col min="11" max="11" width="11.83203125" style="1" customWidth="1"/>
    <col min="12" max="12" width="15.5" style="1" customWidth="1"/>
    <col min="13" max="13" width="11.83203125" style="1" customWidth="1"/>
    <col min="14" max="14" width="11.83203125" style="48" customWidth="1"/>
    <col min="15" max="16384" width="9.1640625" style="1"/>
  </cols>
  <sheetData>
    <row r="1" spans="1:15" ht="18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>
      <c r="A2" s="11"/>
      <c r="B2" s="11"/>
      <c r="C2" s="83"/>
      <c r="D2" s="83"/>
      <c r="E2" s="83"/>
      <c r="F2" s="83"/>
      <c r="G2" s="83"/>
      <c r="H2" s="83"/>
      <c r="I2" s="83"/>
      <c r="J2" s="83"/>
      <c r="K2" s="11"/>
      <c r="L2" s="11"/>
      <c r="M2" s="11"/>
      <c r="N2" s="43"/>
    </row>
    <row r="3" spans="1:15" ht="18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15">
      <c r="A4" s="4" t="s">
        <v>10</v>
      </c>
      <c r="B4" s="17"/>
      <c r="K4" s="5"/>
      <c r="L4" s="5"/>
      <c r="M4" s="5"/>
      <c r="N4" s="44"/>
    </row>
    <row r="5" spans="1:15" ht="15">
      <c r="A5" s="8" t="s">
        <v>11</v>
      </c>
      <c r="B5" s="17"/>
      <c r="K5" s="12"/>
      <c r="L5" s="12"/>
      <c r="M5" s="12"/>
      <c r="N5" s="44"/>
    </row>
    <row r="6" spans="1:15" ht="14">
      <c r="A6" s="10" t="s">
        <v>14</v>
      </c>
      <c r="B6" s="9" t="s">
        <v>25</v>
      </c>
      <c r="E6" s="11"/>
      <c r="F6" s="11"/>
      <c r="G6" s="11"/>
      <c r="I6" s="11"/>
      <c r="L6" s="5"/>
      <c r="M6" s="5"/>
      <c r="N6" s="44"/>
    </row>
    <row r="7" spans="1:15">
      <c r="E7" s="5"/>
      <c r="F7" s="5"/>
      <c r="G7" s="5"/>
      <c r="H7" s="5"/>
      <c r="I7" s="6"/>
      <c r="J7" s="7"/>
      <c r="K7" s="5"/>
      <c r="L7" s="5"/>
      <c r="M7" s="5"/>
      <c r="N7" s="44"/>
    </row>
    <row r="8" spans="1:15" ht="22.5" customHeight="1">
      <c r="A8" s="74" t="s">
        <v>9</v>
      </c>
      <c r="B8" s="75" t="s">
        <v>0</v>
      </c>
      <c r="C8" s="75" t="s">
        <v>1</v>
      </c>
      <c r="D8" s="84"/>
      <c r="E8" s="74" t="s">
        <v>22</v>
      </c>
      <c r="F8" s="85" t="s">
        <v>2</v>
      </c>
      <c r="G8" s="75"/>
      <c r="H8" s="75"/>
      <c r="I8" s="75"/>
      <c r="J8" s="75"/>
      <c r="K8" s="75"/>
      <c r="L8" s="75"/>
      <c r="M8" s="75"/>
      <c r="N8" s="75"/>
    </row>
    <row r="9" spans="1:15" ht="43" customHeight="1">
      <c r="A9" s="74"/>
      <c r="B9" s="75"/>
      <c r="C9" s="38" t="s">
        <v>3</v>
      </c>
      <c r="D9" s="39" t="s">
        <v>4</v>
      </c>
      <c r="E9" s="74"/>
      <c r="F9" s="40" t="s">
        <v>5</v>
      </c>
      <c r="G9" s="41" t="s">
        <v>21</v>
      </c>
      <c r="H9" s="42" t="s">
        <v>16</v>
      </c>
      <c r="I9" s="18" t="s">
        <v>17</v>
      </c>
      <c r="J9" s="18" t="s">
        <v>19</v>
      </c>
      <c r="K9" s="18">
        <v>2020</v>
      </c>
      <c r="L9" s="18">
        <v>2021</v>
      </c>
      <c r="M9" s="18">
        <v>2022</v>
      </c>
      <c r="N9" s="37" t="s">
        <v>20</v>
      </c>
      <c r="O9" s="2"/>
    </row>
    <row r="10" spans="1:15" ht="20" customHeight="1">
      <c r="A10" s="72" t="s">
        <v>26</v>
      </c>
      <c r="B10" s="81" t="s">
        <v>29</v>
      </c>
      <c r="C10" s="21">
        <v>44197</v>
      </c>
      <c r="D10" s="21">
        <v>44286</v>
      </c>
      <c r="E10" s="50" t="s">
        <v>18</v>
      </c>
      <c r="F10" s="28">
        <v>30071</v>
      </c>
      <c r="G10" s="32">
        <v>13695</v>
      </c>
      <c r="H10" s="33" t="s">
        <v>46</v>
      </c>
      <c r="I10" s="33">
        <v>71400</v>
      </c>
      <c r="J10" s="36" t="s">
        <v>6</v>
      </c>
      <c r="K10" s="45">
        <v>0</v>
      </c>
      <c r="L10" s="45">
        <v>30000</v>
      </c>
      <c r="M10" s="45">
        <v>60000</v>
      </c>
      <c r="N10" s="45">
        <f>SUM(K10:M10)</f>
        <v>90000</v>
      </c>
    </row>
    <row r="11" spans="1:15" ht="20" customHeight="1">
      <c r="A11" s="73"/>
      <c r="B11" s="82"/>
      <c r="C11" s="19"/>
      <c r="D11" s="16"/>
      <c r="E11" s="51" t="s">
        <v>18</v>
      </c>
      <c r="F11" s="28">
        <v>30071</v>
      </c>
      <c r="G11" s="32">
        <v>13695</v>
      </c>
      <c r="H11" s="33" t="s">
        <v>46</v>
      </c>
      <c r="I11" s="28">
        <v>75700</v>
      </c>
      <c r="J11" s="66" t="s">
        <v>15</v>
      </c>
      <c r="K11" s="45">
        <v>0</v>
      </c>
      <c r="L11" s="45">
        <v>30000</v>
      </c>
      <c r="M11" s="45">
        <v>60000</v>
      </c>
      <c r="N11" s="45">
        <f t="shared" ref="N11:N16" si="0">SUM(K11:M11)</f>
        <v>90000</v>
      </c>
    </row>
    <row r="12" spans="1:15" ht="20" customHeight="1">
      <c r="A12" s="73"/>
      <c r="B12" s="72" t="s">
        <v>30</v>
      </c>
      <c r="C12" s="21">
        <v>44197</v>
      </c>
      <c r="D12" s="21">
        <v>44286</v>
      </c>
      <c r="E12" s="52" t="s">
        <v>18</v>
      </c>
      <c r="F12" s="28">
        <v>30071</v>
      </c>
      <c r="G12" s="32">
        <v>13695</v>
      </c>
      <c r="H12" s="33" t="s">
        <v>46</v>
      </c>
      <c r="I12" s="33">
        <v>71400</v>
      </c>
      <c r="J12" s="36" t="s">
        <v>6</v>
      </c>
      <c r="K12" s="45">
        <v>0</v>
      </c>
      <c r="L12" s="45">
        <v>55000</v>
      </c>
      <c r="M12" s="45">
        <v>120000</v>
      </c>
      <c r="N12" s="45">
        <f t="shared" si="0"/>
        <v>175000</v>
      </c>
    </row>
    <row r="13" spans="1:15" ht="20" customHeight="1">
      <c r="A13" s="73"/>
      <c r="B13" s="73"/>
      <c r="C13" s="15"/>
      <c r="D13" s="15"/>
      <c r="E13" s="51" t="s">
        <v>18</v>
      </c>
      <c r="F13" s="28">
        <v>30071</v>
      </c>
      <c r="G13" s="32">
        <v>13695</v>
      </c>
      <c r="H13" s="33" t="s">
        <v>46</v>
      </c>
      <c r="I13" s="28">
        <v>75700</v>
      </c>
      <c r="J13" s="66" t="s">
        <v>15</v>
      </c>
      <c r="K13" s="45">
        <v>0</v>
      </c>
      <c r="L13" s="45">
        <v>12000</v>
      </c>
      <c r="M13" s="45">
        <v>30000</v>
      </c>
      <c r="N13" s="45">
        <f t="shared" si="0"/>
        <v>42000</v>
      </c>
    </row>
    <row r="14" spans="1:15" ht="20" customHeight="1">
      <c r="A14" s="73"/>
      <c r="B14" s="73"/>
      <c r="C14" s="15"/>
      <c r="D14" s="15"/>
      <c r="E14" s="51" t="s">
        <v>18</v>
      </c>
      <c r="F14" s="28">
        <v>30071</v>
      </c>
      <c r="G14" s="32">
        <v>13695</v>
      </c>
      <c r="H14" s="33" t="s">
        <v>46</v>
      </c>
      <c r="I14" s="28">
        <v>72600</v>
      </c>
      <c r="J14" s="29" t="s">
        <v>13</v>
      </c>
      <c r="K14" s="45">
        <v>0</v>
      </c>
      <c r="L14" s="45">
        <v>15000</v>
      </c>
      <c r="M14" s="45">
        <v>30000</v>
      </c>
      <c r="N14" s="45">
        <f t="shared" si="0"/>
        <v>45000</v>
      </c>
    </row>
    <row r="15" spans="1:15" ht="20" customHeight="1">
      <c r="A15" s="73"/>
      <c r="B15" s="79" t="s">
        <v>31</v>
      </c>
      <c r="C15" s="21">
        <v>44287</v>
      </c>
      <c r="D15" s="21">
        <v>44377</v>
      </c>
      <c r="E15" s="52" t="s">
        <v>18</v>
      </c>
      <c r="F15" s="28">
        <v>30071</v>
      </c>
      <c r="G15" s="32">
        <v>13695</v>
      </c>
      <c r="H15" s="33" t="s">
        <v>46</v>
      </c>
      <c r="I15" s="33">
        <v>71400</v>
      </c>
      <c r="J15" s="36" t="s">
        <v>6</v>
      </c>
      <c r="K15" s="45">
        <v>0</v>
      </c>
      <c r="L15" s="45">
        <v>60000</v>
      </c>
      <c r="M15" s="45">
        <v>120000</v>
      </c>
      <c r="N15" s="45">
        <f t="shared" si="0"/>
        <v>180000</v>
      </c>
    </row>
    <row r="16" spans="1:15" ht="20" customHeight="1">
      <c r="A16" s="73"/>
      <c r="B16" s="80"/>
      <c r="C16" s="16"/>
      <c r="D16" s="16"/>
      <c r="E16" s="52" t="s">
        <v>18</v>
      </c>
      <c r="F16" s="28">
        <v>30071</v>
      </c>
      <c r="G16" s="32">
        <v>13695</v>
      </c>
      <c r="H16" s="33" t="s">
        <v>46</v>
      </c>
      <c r="I16" s="27">
        <v>71300</v>
      </c>
      <c r="J16" s="30" t="s">
        <v>49</v>
      </c>
      <c r="K16" s="45">
        <v>0</v>
      </c>
      <c r="L16" s="45">
        <v>15000</v>
      </c>
      <c r="M16" s="45">
        <v>30000</v>
      </c>
      <c r="N16" s="45">
        <f t="shared" si="0"/>
        <v>45000</v>
      </c>
    </row>
    <row r="17" spans="1:15" ht="20" customHeight="1">
      <c r="A17" s="76" t="s">
        <v>39</v>
      </c>
      <c r="B17" s="77"/>
      <c r="C17" s="77"/>
      <c r="D17" s="77"/>
      <c r="E17" s="77"/>
      <c r="F17" s="77"/>
      <c r="G17" s="77"/>
      <c r="H17" s="77"/>
      <c r="I17" s="77"/>
      <c r="J17" s="78"/>
      <c r="K17" s="46">
        <f>SUM(K10:K16)</f>
        <v>0</v>
      </c>
      <c r="L17" s="46">
        <f>SUM(L10:L16)</f>
        <v>217000</v>
      </c>
      <c r="M17" s="46">
        <f>SUM(M10:M16)</f>
        <v>450000</v>
      </c>
      <c r="N17" s="46">
        <f>SUM(N10:N16)</f>
        <v>667000</v>
      </c>
      <c r="O17" s="2"/>
    </row>
    <row r="18" spans="1:15" ht="20" customHeight="1">
      <c r="A18" s="72" t="s">
        <v>27</v>
      </c>
      <c r="B18" s="79" t="s">
        <v>41</v>
      </c>
      <c r="C18" s="21">
        <v>44197</v>
      </c>
      <c r="D18" s="21">
        <v>44286</v>
      </c>
      <c r="E18" s="53" t="s">
        <v>18</v>
      </c>
      <c r="F18" s="28">
        <v>30071</v>
      </c>
      <c r="G18" s="32" t="s">
        <v>47</v>
      </c>
      <c r="H18" s="33" t="s">
        <v>46</v>
      </c>
      <c r="I18" s="27">
        <v>71400</v>
      </c>
      <c r="J18" s="30" t="s">
        <v>6</v>
      </c>
      <c r="K18" s="65">
        <v>0</v>
      </c>
      <c r="L18" s="65">
        <v>60000</v>
      </c>
      <c r="M18" s="65">
        <v>110000</v>
      </c>
      <c r="N18" s="65">
        <f>SUM(K18:M18)</f>
        <v>170000</v>
      </c>
      <c r="O18" s="3"/>
    </row>
    <row r="19" spans="1:15" ht="20" customHeight="1">
      <c r="A19" s="73"/>
      <c r="B19" s="80"/>
      <c r="C19" s="16"/>
      <c r="D19" s="16"/>
      <c r="E19" s="53" t="s">
        <v>18</v>
      </c>
      <c r="F19" s="28">
        <v>30071</v>
      </c>
      <c r="G19" s="32" t="s">
        <v>47</v>
      </c>
      <c r="H19" s="33" t="s">
        <v>46</v>
      </c>
      <c r="I19" s="27">
        <v>71300</v>
      </c>
      <c r="J19" s="30" t="s">
        <v>49</v>
      </c>
      <c r="K19" s="65">
        <v>0</v>
      </c>
      <c r="L19" s="65">
        <v>15000</v>
      </c>
      <c r="M19" s="65">
        <v>30000</v>
      </c>
      <c r="N19" s="65">
        <f t="shared" ref="N19:N23" si="1">SUM(K19:M19)</f>
        <v>45000</v>
      </c>
      <c r="O19" s="3"/>
    </row>
    <row r="20" spans="1:15" ht="20" customHeight="1">
      <c r="A20" s="73"/>
      <c r="B20" s="86"/>
      <c r="C20" s="20"/>
      <c r="D20" s="20"/>
      <c r="E20" s="53" t="s">
        <v>18</v>
      </c>
      <c r="F20" s="28">
        <v>30071</v>
      </c>
      <c r="G20" s="32" t="s">
        <v>47</v>
      </c>
      <c r="H20" s="33" t="s">
        <v>46</v>
      </c>
      <c r="I20" s="28">
        <v>75700</v>
      </c>
      <c r="J20" s="66" t="s">
        <v>15</v>
      </c>
      <c r="K20" s="65">
        <v>0</v>
      </c>
      <c r="L20" s="65">
        <v>15000</v>
      </c>
      <c r="M20" s="65">
        <v>30000</v>
      </c>
      <c r="N20" s="65">
        <f t="shared" si="1"/>
        <v>45000</v>
      </c>
      <c r="O20" s="3"/>
    </row>
    <row r="21" spans="1:15" ht="20" customHeight="1">
      <c r="A21" s="73"/>
      <c r="B21" s="79" t="s">
        <v>40</v>
      </c>
      <c r="C21" s="21">
        <v>44197</v>
      </c>
      <c r="D21" s="21">
        <v>44286</v>
      </c>
      <c r="E21" s="53" t="s">
        <v>18</v>
      </c>
      <c r="F21" s="28">
        <v>30071</v>
      </c>
      <c r="G21" s="32" t="s">
        <v>47</v>
      </c>
      <c r="H21" s="33" t="s">
        <v>46</v>
      </c>
      <c r="I21" s="27">
        <v>71400</v>
      </c>
      <c r="J21" s="30" t="s">
        <v>6</v>
      </c>
      <c r="K21" s="65">
        <v>0</v>
      </c>
      <c r="L21" s="65">
        <v>60000</v>
      </c>
      <c r="M21" s="65">
        <v>10000</v>
      </c>
      <c r="N21" s="65">
        <f t="shared" si="1"/>
        <v>70000</v>
      </c>
      <c r="O21" s="3"/>
    </row>
    <row r="22" spans="1:15" ht="20" customHeight="1">
      <c r="A22" s="73"/>
      <c r="B22" s="80"/>
      <c r="C22" s="16"/>
      <c r="D22" s="16"/>
      <c r="E22" s="51" t="s">
        <v>18</v>
      </c>
      <c r="F22" s="28">
        <v>30071</v>
      </c>
      <c r="G22" s="32" t="s">
        <v>47</v>
      </c>
      <c r="H22" s="33" t="s">
        <v>46</v>
      </c>
      <c r="I22" s="33">
        <v>71400</v>
      </c>
      <c r="J22" s="36" t="s">
        <v>6</v>
      </c>
      <c r="K22" s="65">
        <v>0</v>
      </c>
      <c r="L22" s="65">
        <v>15000</v>
      </c>
      <c r="M22" s="65">
        <v>30000</v>
      </c>
      <c r="N22" s="65">
        <f t="shared" si="1"/>
        <v>45000</v>
      </c>
      <c r="O22" s="3"/>
    </row>
    <row r="23" spans="1:15" ht="20" customHeight="1">
      <c r="A23" s="87"/>
      <c r="B23" s="86"/>
      <c r="C23" s="16"/>
      <c r="D23" s="16"/>
      <c r="E23" s="54" t="s">
        <v>18</v>
      </c>
      <c r="F23" s="28">
        <v>30071</v>
      </c>
      <c r="G23" s="32" t="s">
        <v>47</v>
      </c>
      <c r="H23" s="33" t="s">
        <v>46</v>
      </c>
      <c r="I23" s="28">
        <v>75700</v>
      </c>
      <c r="J23" s="66" t="s">
        <v>15</v>
      </c>
      <c r="K23" s="65">
        <v>0</v>
      </c>
      <c r="L23" s="65">
        <v>15000</v>
      </c>
      <c r="M23" s="65">
        <v>30000</v>
      </c>
      <c r="N23" s="65">
        <f t="shared" si="1"/>
        <v>45000</v>
      </c>
      <c r="O23" s="3"/>
    </row>
    <row r="24" spans="1:15" ht="20" customHeight="1">
      <c r="A24" s="76" t="s">
        <v>42</v>
      </c>
      <c r="B24" s="77"/>
      <c r="C24" s="77"/>
      <c r="D24" s="77"/>
      <c r="E24" s="77"/>
      <c r="F24" s="77"/>
      <c r="G24" s="77"/>
      <c r="H24" s="77"/>
      <c r="I24" s="77"/>
      <c r="J24" s="78"/>
      <c r="K24" s="46">
        <f>SUM(K18:K23)</f>
        <v>0</v>
      </c>
      <c r="L24" s="46">
        <f t="shared" ref="L24:M24" si="2">SUM(L18:L23)</f>
        <v>180000</v>
      </c>
      <c r="M24" s="46">
        <f t="shared" si="2"/>
        <v>240000</v>
      </c>
      <c r="N24" s="46">
        <f>SUM(N18:N23)</f>
        <v>420000</v>
      </c>
      <c r="O24" s="2"/>
    </row>
    <row r="25" spans="1:15" ht="20" customHeight="1">
      <c r="A25" s="72" t="s">
        <v>28</v>
      </c>
      <c r="B25" s="79" t="s">
        <v>34</v>
      </c>
      <c r="C25" s="21">
        <v>44197</v>
      </c>
      <c r="D25" s="21">
        <v>44469</v>
      </c>
      <c r="E25" s="25" t="s">
        <v>18</v>
      </c>
      <c r="F25" s="28">
        <v>30071</v>
      </c>
      <c r="G25" s="32" t="s">
        <v>47</v>
      </c>
      <c r="H25" s="33" t="s">
        <v>46</v>
      </c>
      <c r="I25" s="27">
        <v>71400</v>
      </c>
      <c r="J25" s="30" t="s">
        <v>6</v>
      </c>
      <c r="K25" s="65">
        <v>0</v>
      </c>
      <c r="L25" s="65">
        <v>70000</v>
      </c>
      <c r="M25" s="65">
        <v>130000</v>
      </c>
      <c r="N25" s="65">
        <f>SUM(K25:M25)</f>
        <v>200000</v>
      </c>
      <c r="O25" s="3"/>
    </row>
    <row r="26" spans="1:15" ht="20" customHeight="1">
      <c r="A26" s="73"/>
      <c r="B26" s="86"/>
      <c r="C26" s="20"/>
      <c r="D26" s="20"/>
      <c r="E26" s="31" t="s">
        <v>18</v>
      </c>
      <c r="F26" s="28">
        <v>30071</v>
      </c>
      <c r="G26" s="32" t="s">
        <v>47</v>
      </c>
      <c r="H26" s="33" t="s">
        <v>46</v>
      </c>
      <c r="I26" s="28">
        <v>75700</v>
      </c>
      <c r="J26" s="29" t="s">
        <v>67</v>
      </c>
      <c r="K26" s="65">
        <v>0</v>
      </c>
      <c r="L26" s="65">
        <v>12000</v>
      </c>
      <c r="M26" s="65">
        <v>33000</v>
      </c>
      <c r="N26" s="65">
        <f t="shared" ref="N26:N34" si="3">SUM(K26:M26)</f>
        <v>45000</v>
      </c>
      <c r="O26" s="3"/>
    </row>
    <row r="27" spans="1:15" ht="20" customHeight="1">
      <c r="A27" s="73"/>
      <c r="B27" s="88" t="s">
        <v>35</v>
      </c>
      <c r="C27" s="21">
        <v>44197</v>
      </c>
      <c r="D27" s="21">
        <v>44316</v>
      </c>
      <c r="E27" s="25" t="s">
        <v>18</v>
      </c>
      <c r="F27" s="28">
        <v>30071</v>
      </c>
      <c r="G27" s="32" t="s">
        <v>47</v>
      </c>
      <c r="H27" s="33" t="s">
        <v>46</v>
      </c>
      <c r="I27" s="27">
        <v>71400</v>
      </c>
      <c r="J27" s="30" t="s">
        <v>6</v>
      </c>
      <c r="K27" s="65">
        <v>0</v>
      </c>
      <c r="L27" s="65">
        <v>40000</v>
      </c>
      <c r="M27" s="65">
        <v>90000</v>
      </c>
      <c r="N27" s="65">
        <f t="shared" si="3"/>
        <v>130000</v>
      </c>
      <c r="O27" s="3"/>
    </row>
    <row r="28" spans="1:15" ht="20" customHeight="1">
      <c r="A28" s="73"/>
      <c r="B28" s="89"/>
      <c r="C28" s="22"/>
      <c r="D28" s="20"/>
      <c r="E28" s="25" t="s">
        <v>18</v>
      </c>
      <c r="F28" s="28">
        <v>30071</v>
      </c>
      <c r="G28" s="32" t="s">
        <v>47</v>
      </c>
      <c r="H28" s="33" t="s">
        <v>46</v>
      </c>
      <c r="I28" s="27">
        <v>71300</v>
      </c>
      <c r="J28" s="30" t="s">
        <v>49</v>
      </c>
      <c r="K28" s="65">
        <v>0</v>
      </c>
      <c r="L28" s="65">
        <v>7300</v>
      </c>
      <c r="M28" s="65">
        <v>35000</v>
      </c>
      <c r="N28" s="65">
        <f t="shared" si="3"/>
        <v>42300</v>
      </c>
      <c r="O28" s="3"/>
    </row>
    <row r="29" spans="1:15" ht="20" customHeight="1">
      <c r="A29" s="73"/>
      <c r="B29" s="88" t="s">
        <v>36</v>
      </c>
      <c r="C29" s="21">
        <v>44197</v>
      </c>
      <c r="D29" s="21">
        <v>44316</v>
      </c>
      <c r="E29" s="25" t="s">
        <v>18</v>
      </c>
      <c r="F29" s="28">
        <v>30071</v>
      </c>
      <c r="G29" s="32" t="s">
        <v>47</v>
      </c>
      <c r="H29" s="33" t="s">
        <v>46</v>
      </c>
      <c r="I29" s="27" t="s">
        <v>69</v>
      </c>
      <c r="J29" s="30" t="s">
        <v>6</v>
      </c>
      <c r="K29" s="65">
        <v>0</v>
      </c>
      <c r="L29" s="65">
        <v>30000</v>
      </c>
      <c r="M29" s="65">
        <v>60000</v>
      </c>
      <c r="N29" s="65">
        <f t="shared" si="3"/>
        <v>90000</v>
      </c>
      <c r="O29" s="3"/>
    </row>
    <row r="30" spans="1:15" ht="20" customHeight="1">
      <c r="A30" s="73"/>
      <c r="B30" s="89"/>
      <c r="C30" s="20"/>
      <c r="D30" s="23"/>
      <c r="E30" s="31" t="s">
        <v>18</v>
      </c>
      <c r="F30" s="28">
        <v>30071</v>
      </c>
      <c r="G30" s="32" t="s">
        <v>47</v>
      </c>
      <c r="H30" s="33" t="s">
        <v>46</v>
      </c>
      <c r="I30" s="28">
        <v>75700</v>
      </c>
      <c r="J30" s="29" t="s">
        <v>67</v>
      </c>
      <c r="K30" s="65">
        <v>0</v>
      </c>
      <c r="L30" s="65">
        <v>30000</v>
      </c>
      <c r="M30" s="65">
        <v>60000</v>
      </c>
      <c r="N30" s="65">
        <f t="shared" si="3"/>
        <v>90000</v>
      </c>
      <c r="O30" s="3"/>
    </row>
    <row r="31" spans="1:15" ht="20" customHeight="1">
      <c r="A31" s="73"/>
      <c r="B31" s="88" t="s">
        <v>37</v>
      </c>
      <c r="C31" s="21">
        <v>44197</v>
      </c>
      <c r="D31" s="21">
        <v>44227</v>
      </c>
      <c r="E31" s="25" t="s">
        <v>18</v>
      </c>
      <c r="F31" s="28">
        <v>30071</v>
      </c>
      <c r="G31" s="32" t="s">
        <v>47</v>
      </c>
      <c r="H31" s="33" t="s">
        <v>46</v>
      </c>
      <c r="I31" s="27">
        <v>71400</v>
      </c>
      <c r="J31" s="30" t="s">
        <v>6</v>
      </c>
      <c r="K31" s="65">
        <v>0</v>
      </c>
      <c r="L31" s="65">
        <v>30000</v>
      </c>
      <c r="M31" s="65">
        <v>60000</v>
      </c>
      <c r="N31" s="65">
        <f t="shared" si="3"/>
        <v>90000</v>
      </c>
      <c r="O31" s="3"/>
    </row>
    <row r="32" spans="1:15" ht="20" customHeight="1">
      <c r="A32" s="73"/>
      <c r="B32" s="90"/>
      <c r="C32" s="16"/>
      <c r="D32" s="16"/>
      <c r="E32" s="31" t="s">
        <v>18</v>
      </c>
      <c r="F32" s="28">
        <v>30071</v>
      </c>
      <c r="G32" s="32" t="s">
        <v>47</v>
      </c>
      <c r="H32" s="33" t="s">
        <v>46</v>
      </c>
      <c r="I32" s="28">
        <v>75700</v>
      </c>
      <c r="J32" s="29" t="s">
        <v>66</v>
      </c>
      <c r="K32" s="65">
        <v>0</v>
      </c>
      <c r="L32" s="65">
        <v>30000</v>
      </c>
      <c r="M32" s="65">
        <v>60000</v>
      </c>
      <c r="N32" s="65">
        <f t="shared" si="3"/>
        <v>90000</v>
      </c>
      <c r="O32" s="3"/>
    </row>
    <row r="33" spans="1:15" ht="20" customHeight="1">
      <c r="A33" s="73"/>
      <c r="B33" s="79" t="s">
        <v>38</v>
      </c>
      <c r="C33" s="21">
        <v>44197</v>
      </c>
      <c r="D33" s="21">
        <v>44286</v>
      </c>
      <c r="E33" s="25" t="s">
        <v>18</v>
      </c>
      <c r="F33" s="28">
        <v>30071</v>
      </c>
      <c r="G33" s="32" t="s">
        <v>47</v>
      </c>
      <c r="H33" s="33" t="s">
        <v>46</v>
      </c>
      <c r="I33" s="27">
        <v>71400</v>
      </c>
      <c r="J33" s="30" t="s">
        <v>6</v>
      </c>
      <c r="K33" s="65">
        <v>0</v>
      </c>
      <c r="L33" s="65">
        <v>30000</v>
      </c>
      <c r="M33" s="65">
        <v>60000</v>
      </c>
      <c r="N33" s="65">
        <f t="shared" si="3"/>
        <v>90000</v>
      </c>
      <c r="O33" s="3"/>
    </row>
    <row r="34" spans="1:15" ht="20" customHeight="1">
      <c r="A34" s="87"/>
      <c r="B34" s="86"/>
      <c r="C34" s="16"/>
      <c r="D34" s="16"/>
      <c r="E34" s="34" t="s">
        <v>18</v>
      </c>
      <c r="F34" s="28">
        <v>30071</v>
      </c>
      <c r="G34" s="32" t="s">
        <v>47</v>
      </c>
      <c r="H34" s="33" t="s">
        <v>46</v>
      </c>
      <c r="I34" s="26">
        <v>72600</v>
      </c>
      <c r="J34" s="29" t="s">
        <v>13</v>
      </c>
      <c r="K34" s="65">
        <v>0</v>
      </c>
      <c r="L34" s="65">
        <v>60000</v>
      </c>
      <c r="M34" s="65">
        <v>100000</v>
      </c>
      <c r="N34" s="65">
        <f t="shared" si="3"/>
        <v>160000</v>
      </c>
      <c r="O34" s="3"/>
    </row>
    <row r="35" spans="1:15" ht="20" customHeight="1">
      <c r="A35" s="76" t="s">
        <v>43</v>
      </c>
      <c r="B35" s="77"/>
      <c r="C35" s="77"/>
      <c r="D35" s="77"/>
      <c r="E35" s="77"/>
      <c r="F35" s="77"/>
      <c r="G35" s="77"/>
      <c r="H35" s="77"/>
      <c r="I35" s="77"/>
      <c r="J35" s="78"/>
      <c r="K35" s="46">
        <f>SUM(K25:K34)</f>
        <v>0</v>
      </c>
      <c r="L35" s="46">
        <f>SUM(L25:L34)</f>
        <v>339300</v>
      </c>
      <c r="M35" s="46">
        <f>SUM(M25:M34)</f>
        <v>688000</v>
      </c>
      <c r="N35" s="46">
        <f>SUM(N25:N34)</f>
        <v>1027300</v>
      </c>
      <c r="O35" s="2"/>
    </row>
    <row r="36" spans="1:15" ht="20" customHeight="1">
      <c r="A36" s="72" t="s">
        <v>32</v>
      </c>
      <c r="B36" s="79" t="s">
        <v>33</v>
      </c>
      <c r="C36" s="21">
        <v>44166</v>
      </c>
      <c r="D36" s="21">
        <v>44712</v>
      </c>
      <c r="E36" s="25" t="s">
        <v>18</v>
      </c>
      <c r="F36" s="28">
        <v>30071</v>
      </c>
      <c r="G36" s="32" t="s">
        <v>47</v>
      </c>
      <c r="H36" s="33" t="s">
        <v>46</v>
      </c>
      <c r="I36" s="27">
        <v>71400</v>
      </c>
      <c r="J36" s="30" t="s">
        <v>6</v>
      </c>
      <c r="K36" s="65">
        <v>0</v>
      </c>
      <c r="L36" s="65">
        <v>32776.82</v>
      </c>
      <c r="M36" s="65">
        <v>30000</v>
      </c>
      <c r="N36" s="65">
        <f>SUM(K36:M36)</f>
        <v>62776.82</v>
      </c>
      <c r="O36" s="3"/>
    </row>
    <row r="37" spans="1:15" ht="20" customHeight="1">
      <c r="A37" s="73"/>
      <c r="B37" s="80"/>
      <c r="C37" s="16"/>
      <c r="D37" s="16"/>
      <c r="E37" s="25" t="s">
        <v>18</v>
      </c>
      <c r="F37" s="28">
        <v>30071</v>
      </c>
      <c r="G37" s="32" t="s">
        <v>47</v>
      </c>
      <c r="H37" s="33" t="s">
        <v>46</v>
      </c>
      <c r="I37" s="28" t="s">
        <v>23</v>
      </c>
      <c r="J37" s="35" t="s">
        <v>24</v>
      </c>
      <c r="K37" s="65">
        <v>0</v>
      </c>
      <c r="L37" s="65">
        <v>280000</v>
      </c>
      <c r="M37" s="65">
        <v>280000</v>
      </c>
      <c r="N37" s="65">
        <f t="shared" ref="N37:N38" si="4">SUM(K37:M37)</f>
        <v>560000</v>
      </c>
      <c r="O37" s="3"/>
    </row>
    <row r="38" spans="1:15" ht="20" customHeight="1">
      <c r="A38" s="73"/>
      <c r="B38" s="80"/>
      <c r="C38" s="16"/>
      <c r="D38" s="16"/>
      <c r="E38" s="25" t="s">
        <v>18</v>
      </c>
      <c r="F38" s="28">
        <v>30071</v>
      </c>
      <c r="G38" s="32" t="s">
        <v>47</v>
      </c>
      <c r="H38" s="33" t="s">
        <v>46</v>
      </c>
      <c r="I38" s="28">
        <v>71600</v>
      </c>
      <c r="J38" s="29" t="s">
        <v>7</v>
      </c>
      <c r="K38" s="65">
        <v>0</v>
      </c>
      <c r="L38" s="65">
        <v>15738</v>
      </c>
      <c r="M38" s="65">
        <f>24963-0.04</f>
        <v>24962.959999999999</v>
      </c>
      <c r="N38" s="65">
        <f t="shared" si="4"/>
        <v>40700.959999999999</v>
      </c>
      <c r="O38" s="3"/>
    </row>
    <row r="39" spans="1:15" ht="20" customHeight="1">
      <c r="A39" s="87"/>
      <c r="B39" s="86"/>
      <c r="C39" s="16"/>
      <c r="D39" s="16"/>
      <c r="E39" s="25" t="s">
        <v>18</v>
      </c>
      <c r="F39" s="28">
        <v>30071</v>
      </c>
      <c r="G39" s="32" t="s">
        <v>47</v>
      </c>
      <c r="H39" s="33" t="s">
        <v>46</v>
      </c>
      <c r="I39" s="28">
        <v>75100</v>
      </c>
      <c r="J39" s="29" t="s">
        <v>45</v>
      </c>
      <c r="K39" s="65">
        <v>1</v>
      </c>
      <c r="L39" s="65">
        <v>85184.18</v>
      </c>
      <c r="M39" s="65">
        <v>137037.04</v>
      </c>
      <c r="N39" s="65">
        <f>SUM(K39:M39)</f>
        <v>222222.22</v>
      </c>
      <c r="O39" s="3"/>
    </row>
    <row r="40" spans="1:15" ht="20" customHeight="1">
      <c r="A40" s="76" t="s">
        <v>44</v>
      </c>
      <c r="B40" s="77"/>
      <c r="C40" s="77"/>
      <c r="D40" s="77"/>
      <c r="E40" s="77"/>
      <c r="F40" s="77"/>
      <c r="G40" s="77"/>
      <c r="H40" s="77"/>
      <c r="I40" s="77"/>
      <c r="J40" s="78"/>
      <c r="K40" s="46">
        <f>SUM(K36:K39)</f>
        <v>1</v>
      </c>
      <c r="L40" s="46">
        <f t="shared" ref="L40:M40" si="5">SUM(L36:L39)</f>
        <v>413699</v>
      </c>
      <c r="M40" s="46">
        <f t="shared" si="5"/>
        <v>472000</v>
      </c>
      <c r="N40" s="46">
        <f>SUM(N36:N39)</f>
        <v>885699.99999999988</v>
      </c>
      <c r="O40" s="2"/>
    </row>
    <row r="41" spans="1:15" ht="20" customHeight="1">
      <c r="A41" s="67" t="s">
        <v>8</v>
      </c>
      <c r="B41" s="68"/>
      <c r="C41" s="68"/>
      <c r="D41" s="68"/>
      <c r="E41" s="68"/>
      <c r="F41" s="68"/>
      <c r="G41" s="68"/>
      <c r="H41" s="68"/>
      <c r="I41" s="68"/>
      <c r="J41" s="69"/>
      <c r="K41" s="47">
        <f>K17+K24+K35+K40</f>
        <v>1</v>
      </c>
      <c r="L41" s="47">
        <f>L17+L24+L35+L40</f>
        <v>1149999</v>
      </c>
      <c r="M41" s="47">
        <f>M17+M24+M35+M40</f>
        <v>1850000</v>
      </c>
      <c r="N41" s="47">
        <f>N17+N24+N35+N40</f>
        <v>3000000</v>
      </c>
      <c r="O41" s="2"/>
    </row>
    <row r="42" spans="1:15">
      <c r="D42" s="24"/>
      <c r="E42" s="14"/>
      <c r="F42" s="14"/>
      <c r="K42" s="2"/>
      <c r="L42" s="48">
        <f>1150000</f>
        <v>1150000</v>
      </c>
      <c r="M42" s="49">
        <f>3000000-L42</f>
        <v>1850000</v>
      </c>
    </row>
    <row r="43" spans="1:15">
      <c r="A43" s="13"/>
      <c r="B43" s="13"/>
      <c r="D43" s="24"/>
      <c r="E43" s="14"/>
      <c r="F43" s="14"/>
      <c r="K43" s="64" t="s">
        <v>64</v>
      </c>
      <c r="L43" s="49">
        <f>L42-L39</f>
        <v>1064815.82</v>
      </c>
      <c r="M43" s="49">
        <f>M42-M39</f>
        <v>1712962.96</v>
      </c>
    </row>
    <row r="44" spans="1:15">
      <c r="A44" s="13"/>
      <c r="B44" s="13"/>
      <c r="D44" s="24"/>
      <c r="E44" s="14"/>
      <c r="F44" s="14"/>
      <c r="K44" s="64" t="s">
        <v>65</v>
      </c>
      <c r="L44" s="49">
        <f>L42-L41</f>
        <v>1</v>
      </c>
      <c r="M44" s="49">
        <f>M42-M41</f>
        <v>0</v>
      </c>
    </row>
    <row r="45" spans="1:15">
      <c r="A45" s="13"/>
    </row>
    <row r="46" spans="1:15">
      <c r="A46" s="1" t="s">
        <v>61</v>
      </c>
    </row>
    <row r="47" spans="1:15">
      <c r="A47" s="63" t="s">
        <v>62</v>
      </c>
      <c r="B47" s="63" t="s">
        <v>63</v>
      </c>
    </row>
    <row r="48" spans="1:15">
      <c r="A48" s="55">
        <v>71300</v>
      </c>
      <c r="B48" s="56" t="s">
        <v>49</v>
      </c>
      <c r="K48" s="2"/>
    </row>
    <row r="49" spans="1:2">
      <c r="A49" s="59">
        <v>71400</v>
      </c>
      <c r="B49" s="58" t="s">
        <v>6</v>
      </c>
    </row>
    <row r="50" spans="1:2">
      <c r="A50" s="55">
        <v>71600</v>
      </c>
      <c r="B50" s="57" t="s">
        <v>7</v>
      </c>
    </row>
    <row r="51" spans="1:2">
      <c r="A51" s="55">
        <v>72200</v>
      </c>
      <c r="B51" s="57" t="s">
        <v>53</v>
      </c>
    </row>
    <row r="52" spans="1:2">
      <c r="A52" s="55">
        <v>72300</v>
      </c>
      <c r="B52" s="57" t="s">
        <v>56</v>
      </c>
    </row>
    <row r="53" spans="1:2">
      <c r="A53" s="55">
        <v>72400</v>
      </c>
      <c r="B53" s="57" t="s">
        <v>54</v>
      </c>
    </row>
    <row r="54" spans="1:2">
      <c r="A54" s="55">
        <v>72500</v>
      </c>
      <c r="B54" s="61" t="s">
        <v>57</v>
      </c>
    </row>
    <row r="55" spans="1:2">
      <c r="A55" s="55">
        <v>72600</v>
      </c>
      <c r="B55" s="57" t="s">
        <v>13</v>
      </c>
    </row>
    <row r="56" spans="1:2">
      <c r="A56" s="55">
        <v>72800</v>
      </c>
      <c r="B56" s="57" t="s">
        <v>50</v>
      </c>
    </row>
    <row r="57" spans="1:2">
      <c r="A57" s="55">
        <v>73100</v>
      </c>
      <c r="B57" s="56" t="s">
        <v>58</v>
      </c>
    </row>
    <row r="58" spans="1:2">
      <c r="A58" s="55">
        <v>73300</v>
      </c>
      <c r="B58" s="57" t="s">
        <v>55</v>
      </c>
    </row>
    <row r="59" spans="1:2">
      <c r="A59" s="55">
        <v>73400</v>
      </c>
      <c r="B59" s="57" t="s">
        <v>59</v>
      </c>
    </row>
    <row r="60" spans="1:2">
      <c r="A60" s="55">
        <v>74100</v>
      </c>
      <c r="B60" s="57" t="s">
        <v>60</v>
      </c>
    </row>
    <row r="61" spans="1:2">
      <c r="A61" s="55">
        <v>74200</v>
      </c>
      <c r="B61" s="60" t="s">
        <v>51</v>
      </c>
    </row>
    <row r="62" spans="1:2">
      <c r="A62" s="55">
        <v>74500</v>
      </c>
      <c r="B62" s="60" t="s">
        <v>52</v>
      </c>
    </row>
    <row r="63" spans="1:2">
      <c r="A63" s="55">
        <v>75100</v>
      </c>
      <c r="B63" s="60" t="s">
        <v>68</v>
      </c>
    </row>
    <row r="64" spans="1:2">
      <c r="A64" s="55">
        <v>75700</v>
      </c>
      <c r="B64" s="57" t="s">
        <v>15</v>
      </c>
    </row>
    <row r="65" spans="1:2">
      <c r="A65" s="55" t="s">
        <v>23</v>
      </c>
      <c r="B65" s="62" t="s">
        <v>24</v>
      </c>
    </row>
  </sheetData>
  <mergeCells count="28">
    <mergeCell ref="A35:J35"/>
    <mergeCell ref="A40:J40"/>
    <mergeCell ref="A18:A23"/>
    <mergeCell ref="B21:B23"/>
    <mergeCell ref="A36:A39"/>
    <mergeCell ref="B36:B39"/>
    <mergeCell ref="B25:B26"/>
    <mergeCell ref="B27:B28"/>
    <mergeCell ref="A25:A34"/>
    <mergeCell ref="B29:B30"/>
    <mergeCell ref="B33:B34"/>
    <mergeCell ref="B31:B32"/>
    <mergeCell ref="A41:J41"/>
    <mergeCell ref="A1:N1"/>
    <mergeCell ref="A3:N3"/>
    <mergeCell ref="A10:A16"/>
    <mergeCell ref="B12:B14"/>
    <mergeCell ref="A8:A9"/>
    <mergeCell ref="B8:B9"/>
    <mergeCell ref="A17:J17"/>
    <mergeCell ref="B15:B16"/>
    <mergeCell ref="B10:B11"/>
    <mergeCell ref="C2:J2"/>
    <mergeCell ref="C8:D8"/>
    <mergeCell ref="E8:E9"/>
    <mergeCell ref="F8:N8"/>
    <mergeCell ref="B18:B20"/>
    <mergeCell ref="A24:J24"/>
  </mergeCells>
  <phoneticPr fontId="24" type="noConversion"/>
  <conditionalFormatting sqref="A48:A65">
    <cfRule type="duplicateValues" dxfId="0" priority="10"/>
  </conditionalFormatting>
  <pageMargins left="0.7" right="0.7" top="0.75" bottom="0.75" header="0.3" footer="0.3"/>
  <pageSetup paperSize="9" orientation="portrait" r:id="rId1"/>
  <ignoredErrors>
    <ignoredError sqref="E10:E16 E18:E2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2020-12-21T07:00:00+00:00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Proposal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2020-12-01T05:00:00+00:00</Document_x0020_Coverage_x0020_Period_x0020_Start_x0020_Date>
    <Document_x0020_Coverage_x0020_Period_x0020_End_x0020_Date xmlns="f1161f5b-24a3-4c2d-bc81-44cb9325e8ee">2022-05-31T04:00:00+00:00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1668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00130905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THA</TermName>
          <TermId xmlns="http://schemas.microsoft.com/office/infopath/2007/PartnerControls">110e701d-8748-4755-94fe-b081ad505322</TermId>
        </TermInfo>
      </Terms>
    </gc6531b704974d528487414686b72f6f>
    <_dlc_DocId xmlns="f1161f5b-24a3-4c2d-bc81-44cb9325e8ee">ATLASPDC-4-127495</_dlc_DocId>
    <_dlc_DocIdUrl xmlns="f1161f5b-24a3-4c2d-bc81-44cb9325e8ee">
      <Url>https://info.undp.org/docs/pdc/_layouts/DocIdRedir.aspx?ID=ATLASPDC-4-127495</Url>
      <Description>ATLASPDC-4-127495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C9E0E1E-A0AF-497A-B875-6E40F8EC25DC}"/>
</file>

<file path=customXml/itemProps2.xml><?xml version="1.0" encoding="utf-8"?>
<ds:datastoreItem xmlns:ds="http://schemas.openxmlformats.org/officeDocument/2006/customXml" ds:itemID="{EB11853F-9449-4E90-BC51-3DB16DE62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F1034-1B8B-494A-A6E9-4FE286939982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0363664c-a19c-4c37-8c7a-79526487cd6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6ff9387-2def-4969-9261-1d4533d7144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4BEEDB0-410C-46FC-9A56-004831AC1004}"/>
</file>

<file path=customXml/itemProps5.xml><?xml version="1.0" encoding="utf-8"?>
<ds:datastoreItem xmlns:ds="http://schemas.openxmlformats.org/officeDocument/2006/customXml" ds:itemID="{10448D20-1F9B-47EA-93D3-0E39536BF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 Year Workplan</dc:title>
  <dc:subject/>
  <dc:creator>IRINA</dc:creator>
  <cp:lastModifiedBy>Microsoft Office User</cp:lastModifiedBy>
  <cp:lastPrinted>2019-04-09T12:59:14Z</cp:lastPrinted>
  <dcterms:created xsi:type="dcterms:W3CDTF">2011-03-23T18:41:07Z</dcterms:created>
  <dcterms:modified xsi:type="dcterms:W3CDTF">2020-12-21T04:43:55Z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1668;#THA|110e701d-8748-4755-94fe-b081ad505322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5bab389f-bb48-46e4-bd21-110123a1030e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